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480" yWindow="210" windowWidth="18315" windowHeight="11535"/>
  </bookViews>
  <sheets>
    <sheet name="2019년 1월" sheetId="4" r:id="rId1"/>
  </sheets>
  <definedNames>
    <definedName name="_xlnm.Print_Area" localSheetId="0">'2019년 1월'!$A$1:$H$67</definedName>
  </definedNames>
  <calcPr calcId="152511"/>
</workbook>
</file>

<file path=xl/calcChain.xml><?xml version="1.0" encoding="utf-8"?>
<calcChain xmlns="http://schemas.openxmlformats.org/spreadsheetml/2006/main">
  <c r="B12" i="4" l="1"/>
  <c r="H13" i="4"/>
  <c r="H41" i="4"/>
  <c r="H43" i="4"/>
  <c r="H14" i="4"/>
  <c r="G13" i="4"/>
  <c r="A2" i="4"/>
  <c r="H7" i="4"/>
  <c r="H6" i="4"/>
  <c r="B14" i="4" l="1"/>
  <c r="H15" i="4"/>
  <c r="C15" i="4" s="1"/>
  <c r="H16" i="4"/>
  <c r="D16" i="4" s="1"/>
  <c r="H17" i="4"/>
  <c r="E17" i="4" s="1"/>
  <c r="H18" i="4"/>
  <c r="B18" i="4" s="1"/>
  <c r="H19" i="4"/>
  <c r="C19" i="4" s="1"/>
  <c r="H20" i="4"/>
  <c r="D20" i="4" s="1"/>
  <c r="H21" i="4"/>
  <c r="E21" i="4" s="1"/>
  <c r="H22" i="4"/>
  <c r="B22" i="4" s="1"/>
  <c r="H23" i="4"/>
  <c r="C23" i="4" s="1"/>
  <c r="H24" i="4"/>
  <c r="D24" i="4" s="1"/>
  <c r="H25" i="4"/>
  <c r="E25" i="4" s="1"/>
  <c r="H26" i="4"/>
  <c r="B26" i="4" s="1"/>
  <c r="H27" i="4"/>
  <c r="C27" i="4" s="1"/>
  <c r="H28" i="4"/>
  <c r="D28" i="4" s="1"/>
  <c r="H29" i="4"/>
  <c r="E29" i="4" s="1"/>
  <c r="H30" i="4"/>
  <c r="B30" i="4" s="1"/>
  <c r="H31" i="4"/>
  <c r="C31" i="4" s="1"/>
  <c r="H32" i="4"/>
  <c r="D32" i="4" s="1"/>
  <c r="H33" i="4"/>
  <c r="E33" i="4" s="1"/>
  <c r="H34" i="4"/>
  <c r="B34" i="4" s="1"/>
  <c r="H35" i="4"/>
  <c r="C35" i="4" s="1"/>
  <c r="H36" i="4"/>
  <c r="D36" i="4" s="1"/>
  <c r="H37" i="4"/>
  <c r="E37" i="4" s="1"/>
  <c r="H38" i="4"/>
  <c r="B38" i="4" s="1"/>
  <c r="H39" i="4"/>
  <c r="C39" i="4" s="1"/>
  <c r="H40" i="4"/>
  <c r="D40" i="4" s="1"/>
  <c r="E41" i="4"/>
  <c r="H42" i="4"/>
  <c r="B42" i="4" s="1"/>
  <c r="C43" i="4"/>
  <c r="E38" i="4" l="1"/>
  <c r="F35" i="4"/>
  <c r="F15" i="4"/>
  <c r="B35" i="4"/>
  <c r="B31" i="4"/>
  <c r="B24" i="4"/>
  <c r="B15" i="4"/>
  <c r="B43" i="4"/>
  <c r="B23" i="4"/>
  <c r="E16" i="4"/>
  <c r="E34" i="4"/>
  <c r="F31" i="4"/>
  <c r="E42" i="4"/>
  <c r="F39" i="4"/>
  <c r="F20" i="4"/>
  <c r="B16" i="4"/>
  <c r="F43" i="4"/>
  <c r="B39" i="4"/>
  <c r="E30" i="4"/>
  <c r="E27" i="4"/>
  <c r="G24" i="4"/>
  <c r="F23" i="4"/>
  <c r="E22" i="4"/>
  <c r="G16" i="4"/>
  <c r="E14" i="4"/>
  <c r="E24" i="4"/>
  <c r="E23" i="4"/>
  <c r="F16" i="4"/>
  <c r="B36" i="4"/>
  <c r="C28" i="4"/>
  <c r="F40" i="4"/>
  <c r="F36" i="4"/>
  <c r="F32" i="4"/>
  <c r="F28" i="4"/>
  <c r="C20" i="4"/>
  <c r="E19" i="4"/>
  <c r="E43" i="4"/>
  <c r="C40" i="4"/>
  <c r="E39" i="4"/>
  <c r="C36" i="4"/>
  <c r="E35" i="4"/>
  <c r="C32" i="4"/>
  <c r="E31" i="4"/>
  <c r="E28" i="4"/>
  <c r="F27" i="4"/>
  <c r="E26" i="4"/>
  <c r="F24" i="4"/>
  <c r="G20" i="4"/>
  <c r="B20" i="4"/>
  <c r="B19" i="4"/>
  <c r="C16" i="4"/>
  <c r="E15" i="4"/>
  <c r="B40" i="4"/>
  <c r="B32" i="4"/>
  <c r="G40" i="4"/>
  <c r="G36" i="4"/>
  <c r="G32" i="4"/>
  <c r="G28" i="4"/>
  <c r="B28" i="4"/>
  <c r="B27" i="4"/>
  <c r="C24" i="4"/>
  <c r="E20" i="4"/>
  <c r="F19" i="4"/>
  <c r="E18" i="4"/>
  <c r="D41" i="4"/>
  <c r="D33" i="4"/>
  <c r="D21" i="4"/>
  <c r="D17" i="4"/>
  <c r="D42" i="4"/>
  <c r="C41" i="4"/>
  <c r="G37" i="4"/>
  <c r="C37" i="4"/>
  <c r="G33" i="4"/>
  <c r="G29" i="4"/>
  <c r="C29" i="4"/>
  <c r="D26" i="4"/>
  <c r="G25" i="4"/>
  <c r="C25" i="4"/>
  <c r="D22" i="4"/>
  <c r="C21" i="4"/>
  <c r="G17" i="4"/>
  <c r="D43" i="4"/>
  <c r="G42" i="4"/>
  <c r="C42" i="4"/>
  <c r="F41" i="4"/>
  <c r="B41" i="4"/>
  <c r="E40" i="4"/>
  <c r="D39" i="4"/>
  <c r="G38" i="4"/>
  <c r="C38" i="4"/>
  <c r="F37" i="4"/>
  <c r="B37" i="4"/>
  <c r="E36" i="4"/>
  <c r="D35" i="4"/>
  <c r="G34" i="4"/>
  <c r="C34" i="4"/>
  <c r="F33" i="4"/>
  <c r="B33" i="4"/>
  <c r="E32" i="4"/>
  <c r="D31" i="4"/>
  <c r="G30" i="4"/>
  <c r="C30" i="4"/>
  <c r="F29" i="4"/>
  <c r="B29" i="4"/>
  <c r="D27" i="4"/>
  <c r="G26" i="4"/>
  <c r="C26" i="4"/>
  <c r="F25" i="4"/>
  <c r="B25" i="4"/>
  <c r="D23" i="4"/>
  <c r="G22" i="4"/>
  <c r="C22" i="4"/>
  <c r="F21" i="4"/>
  <c r="B21" i="4"/>
  <c r="D19" i="4"/>
  <c r="G18" i="4"/>
  <c r="C18" i="4"/>
  <c r="F17" i="4"/>
  <c r="B17" i="4"/>
  <c r="D15" i="4"/>
  <c r="G14" i="4"/>
  <c r="C14" i="4"/>
  <c r="D37" i="4"/>
  <c r="D29" i="4"/>
  <c r="D25" i="4"/>
  <c r="G41" i="4"/>
  <c r="D38" i="4"/>
  <c r="D34" i="4"/>
  <c r="C33" i="4"/>
  <c r="D30" i="4"/>
  <c r="G21" i="4"/>
  <c r="D18" i="4"/>
  <c r="C17" i="4"/>
  <c r="D14" i="4"/>
  <c r="G43" i="4"/>
  <c r="F42" i="4"/>
  <c r="G39" i="4"/>
  <c r="F38" i="4"/>
  <c r="G35" i="4"/>
  <c r="F34" i="4"/>
  <c r="G31" i="4"/>
  <c r="F30" i="4"/>
  <c r="G27" i="4"/>
  <c r="F26" i="4"/>
  <c r="G23" i="4"/>
  <c r="F22" i="4"/>
  <c r="G19" i="4"/>
  <c r="F18" i="4"/>
  <c r="G15" i="4"/>
  <c r="F14" i="4"/>
  <c r="F12" i="4" l="1"/>
  <c r="E12" i="4"/>
  <c r="D10" i="4"/>
  <c r="D12" i="4" s="1"/>
  <c r="C8" i="4"/>
  <c r="C10" i="4" s="1"/>
  <c r="C12" i="4" s="1"/>
  <c r="B8" i="4"/>
  <c r="B10" i="4" s="1"/>
  <c r="C13" i="4" l="1"/>
  <c r="F13" i="4" l="1"/>
  <c r="E13" i="4"/>
  <c r="D13" i="4"/>
  <c r="B13" i="4"/>
</calcChain>
</file>

<file path=xl/sharedStrings.xml><?xml version="1.0" encoding="utf-8"?>
<sst xmlns="http://schemas.openxmlformats.org/spreadsheetml/2006/main" count="66" uniqueCount="54">
  <si>
    <t>101.45/111.35</t>
  </si>
  <si>
    <t>물가지수연동채권 월별 종목별 물가연동계수</t>
    <phoneticPr fontId="4" type="noConversion"/>
  </si>
  <si>
    <t>숨기기</t>
    <phoneticPr fontId="4" type="noConversion"/>
  </si>
  <si>
    <t>CPI  기준년도     2015=100</t>
    <phoneticPr fontId="4" type="noConversion"/>
  </si>
  <si>
    <t>종     목</t>
    <phoneticPr fontId="4" type="noConversion"/>
  </si>
  <si>
    <t>02750-2006-L100</t>
    <phoneticPr fontId="4" type="noConversion"/>
  </si>
  <si>
    <t>01500-2106-L100</t>
    <phoneticPr fontId="4" type="noConversion"/>
  </si>
  <si>
    <t>01125-2306-L100</t>
    <phoneticPr fontId="4" type="noConversion"/>
  </si>
  <si>
    <t>01750-2506-L100</t>
    <phoneticPr fontId="4" type="noConversion"/>
  </si>
  <si>
    <t>01000-2606-L100</t>
    <phoneticPr fontId="4" type="noConversion"/>
  </si>
  <si>
    <t>01750-2806-L100</t>
    <phoneticPr fontId="4" type="noConversion"/>
  </si>
  <si>
    <t>CPI 해당월 및 지수</t>
    <phoneticPr fontId="4" type="noConversion"/>
  </si>
  <si>
    <t>CPI</t>
    <phoneticPr fontId="4" type="noConversion"/>
  </si>
  <si>
    <t>월별</t>
    <phoneticPr fontId="4" type="noConversion"/>
  </si>
  <si>
    <t>발행일자</t>
    <phoneticPr fontId="4" type="noConversion"/>
  </si>
  <si>
    <t>2010.06.10</t>
    <phoneticPr fontId="4" type="noConversion"/>
  </si>
  <si>
    <t>2011.06.10</t>
    <phoneticPr fontId="4" type="noConversion"/>
  </si>
  <si>
    <t>2013.06.10</t>
    <phoneticPr fontId="4" type="noConversion"/>
  </si>
  <si>
    <t>2015.06.10</t>
    <phoneticPr fontId="4" type="noConversion"/>
  </si>
  <si>
    <t>2016.06.10</t>
    <phoneticPr fontId="4" type="noConversion"/>
  </si>
  <si>
    <t>2018.06.10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</si>
  <si>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</si>
  <si>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</si>
  <si>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104.70/122.40</t>
    <phoneticPr fontId="4" type="noConversion"/>
  </si>
  <si>
    <t>발행일 참조지수
(2010=100 기준)</t>
    <phoneticPr fontId="4" type="noConversion"/>
  </si>
  <si>
    <t>물가지수 변환계수
(2012 가중치 개편)</t>
    <phoneticPr fontId="4" type="noConversion"/>
  </si>
  <si>
    <t>107.79/107.50</t>
    <phoneticPr fontId="4" type="noConversion"/>
  </si>
  <si>
    <t>발행일 참조지수
 (2012 가중치 개편)</t>
    <phoneticPr fontId="4" type="noConversion"/>
  </si>
  <si>
    <t>물가지수 변환계수
(2015 기준년 개편)</t>
    <phoneticPr fontId="4" type="noConversion"/>
  </si>
  <si>
    <t>101.45/111.35</t>
    <phoneticPr fontId="4" type="noConversion"/>
  </si>
  <si>
    <t>발행일 참조지수
(2015=100 기준)</t>
    <phoneticPr fontId="4" type="noConversion"/>
  </si>
  <si>
    <t xml:space="preserve">   </t>
    <phoneticPr fontId="4" type="noConversion"/>
  </si>
  <si>
    <t>물가지수 변환계수 
(2010년 기준)</t>
    <phoneticPr fontId="4" type="noConversion"/>
  </si>
  <si>
    <t>=        -------------------------------------------------------------------        =</t>
    <phoneticPr fontId="4" type="noConversion"/>
  </si>
  <si>
    <t>-----</t>
    <phoneticPr fontId="4" type="noConversion"/>
  </si>
  <si>
    <t xml:space="preserve">                舊기준 물가지수가 최종적으로 발표된 2011년 10월의 舊기준 물가지수</t>
    <phoneticPr fontId="4" type="noConversion"/>
  </si>
  <si>
    <t xml:space="preserve">               단, 2011년 10월은 舊 기준(2005년 기준) 물가지수가 발표된 마지막 달임</t>
    <phoneticPr fontId="4" type="noConversion"/>
  </si>
  <si>
    <t xml:space="preserve">          산  출  식 : 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</si>
  <si>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</si>
  <si>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</si>
  <si>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물가지수 변환계수
(2012년 가중치 개편)</t>
    <phoneticPr fontId="4" type="noConversion"/>
  </si>
  <si>
    <t xml:space="preserve">                 舊기준 물가지수가 최종적으로 발표된 2013년 11월의 新기준 물가지수</t>
    <phoneticPr fontId="4" type="noConversion"/>
  </si>
  <si>
    <t>------</t>
    <phoneticPr fontId="4" type="noConversion"/>
  </si>
  <si>
    <t xml:space="preserve">              - 2013년 11월은 舊 기준(가중치 개편 전 기준) 물가지수가 발표된 마지막 달임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</si>
  <si>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</si>
  <si>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</si>
  <si>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물가지수 변환계수
(2015년 기준)</t>
    <phoneticPr fontId="4" type="noConversion"/>
  </si>
  <si>
    <t xml:space="preserve">                舊기준 물가지수가 최종적으로 발표된 2016년 11월의 新기준 물가지수 </t>
    <phoneticPr fontId="4" type="noConversion"/>
  </si>
  <si>
    <t xml:space="preserve">                舊기준 물가지수가 최종적으로 발표된 2016년 11월의 舊기준 물가지수</t>
    <phoneticPr fontId="4" type="noConversion"/>
  </si>
  <si>
    <t xml:space="preserve">               단, 2016년 11월은 舊 기준(2010년 기준) 물가지수가 발표된 마지막 달임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</si>
  <si>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</si>
  <si>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</si>
  <si>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 xml:space="preserve">                舊기준 물가지수가 최종적으로 발표된 2011년 10월의 新기준 물가지수</t>
    <phoneticPr fontId="4" type="noConversion"/>
  </si>
  <si>
    <t xml:space="preserve">                 舊기준 물가지수가 최종적으로 발표된 2013년 11월의 舊기준 물가지수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</si>
</sst>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101">
    <xf numFmtId="0" fontId="0" fillId="0" borderId="0" xfId="0">
      <alignment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9" fontId="0" fillId="3" borderId="0" xfId="0" applyNumberFormat="1" applyFill="1">
      <alignment vertical="center"/>
    </xf>
    <xf numFmtId="0" fontId="7" fillId="6" borderId="9" xfId="0" applyFont="1" applyFill="1" applyBorder="1" applyAlignment="1">
      <alignment horizontal="left" vertical="center"/>
    </xf>
    <xf numFmtId="0" fontId="7" fillId="6" borderId="8" xfId="0" applyFont="1" applyFill="1" applyBorder="1" applyAlignment="1">
      <alignment horizontal="left" vertical="center"/>
    </xf>
    <xf numFmtId="0" fontId="7" fillId="6" borderId="9" xfId="0" applyFont="1" applyFill="1" applyBorder="1">
      <alignment vertical="center"/>
    </xf>
    <xf numFmtId="0" fontId="3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7" fillId="6" borderId="4" xfId="0" applyFont="1" applyFill="1" applyBorder="1">
      <alignment vertical="center"/>
    </xf>
    <xf numFmtId="0" fontId="7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3" fillId="7" borderId="4" xfId="0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6" xfId="0" quotePrefix="1" applyFont="1" applyFill="1" applyBorder="1" applyAlignment="1">
      <alignment horizontal="left" vertical="center"/>
    </xf>
    <xf numFmtId="0" fontId="3" fillId="7" borderId="6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7" fillId="7" borderId="1" xfId="0" applyFont="1" applyFill="1" applyBorder="1" applyAlignment="1">
      <alignment horizontal="center" vertical="center"/>
    </xf>
    <xf numFmtId="176" fontId="7" fillId="6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top"/>
    </xf>
    <xf numFmtId="176" fontId="7" fillId="0" borderId="1" xfId="0" applyNumberFormat="1" applyFont="1" applyBorder="1" applyAlignment="1">
      <alignment vertical="center"/>
    </xf>
    <xf numFmtId="0" fontId="3" fillId="7" borderId="1" xfId="0" applyFont="1" applyFill="1" applyBorder="1" applyAlignment="1">
      <alignment vertical="center" wrapText="1"/>
    </xf>
    <xf numFmtId="176" fontId="7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7" fillId="5" borderId="1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7" fillId="0" borderId="1" xfId="0" applyNumberFormat="1" applyFont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9" fillId="6" borderId="0" xfId="0" quotePrefix="1" applyFont="1" applyFill="1" applyBorder="1" applyAlignment="1">
      <alignment horizontal="left" vertical="top"/>
    </xf>
    <xf numFmtId="0" fontId="8" fillId="7" borderId="5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horizontal="left"/>
    </xf>
    <xf numFmtId="0" fontId="3" fillId="6" borderId="0" xfId="0" quotePrefix="1" applyFont="1" applyFill="1" applyBorder="1" applyAlignment="1">
      <alignment horizontal="left" vertical="center"/>
    </xf>
    <xf numFmtId="2" fontId="3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3" fillId="7" borderId="3" xfId="0" applyFont="1" applyFill="1" applyBorder="1" applyAlignment="1">
      <alignment horizontal="left"/>
    </xf>
    <xf numFmtId="0" fontId="3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vertical="center"/>
    </xf>
    <xf numFmtId="180" fontId="7" fillId="8" borderId="1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left"/>
    </xf>
    <xf numFmtId="0" fontId="3" fillId="8" borderId="4" xfId="0" applyFont="1" applyFill="1" applyBorder="1" applyAlignment="1">
      <alignment horizontal="left" vertical="center"/>
    </xf>
    <xf numFmtId="0" fontId="3" fillId="8" borderId="0" xfId="0" quotePrefix="1" applyFont="1" applyFill="1" applyBorder="1" applyAlignment="1">
      <alignment horizontal="left" vertical="center"/>
    </xf>
    <xf numFmtId="0" fontId="3" fillId="8" borderId="6" xfId="0" quotePrefix="1" applyFont="1" applyFill="1" applyBorder="1" applyAlignment="1">
      <alignment horizontal="left" vertical="center"/>
    </xf>
    <xf numFmtId="0" fontId="3" fillId="8" borderId="0" xfId="0" applyFont="1" applyFill="1" applyBorder="1" applyAlignment="1">
      <alignment horizontal="left" vertical="top"/>
    </xf>
    <xf numFmtId="0" fontId="3" fillId="8" borderId="6" xfId="0" applyFont="1" applyFill="1" applyBorder="1" applyAlignment="1">
      <alignment horizontal="left" vertical="center"/>
    </xf>
    <xf numFmtId="0" fontId="3" fillId="8" borderId="5" xfId="0" applyFont="1" applyFill="1" applyBorder="1" applyAlignment="1">
      <alignment horizontal="center" vertical="center" wrapText="1"/>
    </xf>
    <xf numFmtId="0" fontId="9" fillId="8" borderId="0" xfId="0" quotePrefix="1" applyFont="1" applyFill="1" applyBorder="1" applyAlignment="1">
      <alignment horizontal="left" vertical="top"/>
    </xf>
    <xf numFmtId="0" fontId="3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14" fillId="0" borderId="1" xfId="0" applyFont="1" applyFill="1" applyBorder="1" applyAlignment="1">
      <alignment horizontal="center" vertical="center" shrinkToFi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 vertical="center"/>
    </xf>
    <xf numFmtId="0" fontId="3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8" fillId="0" borderId="1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left"/>
    </xf>
    <xf numFmtId="0" fontId="9" fillId="8" borderId="0" xfId="0" quotePrefix="1" applyFont="1" applyFill="1" applyBorder="1" applyAlignment="1">
      <alignment horizontal="left" vertical="center"/>
    </xf>
    <xf numFmtId="0" fontId="9" fillId="8" borderId="0" xfId="0" quotePrefix="1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center" vertical="center" shrinkToFi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0" fontId="9" fillId="6" borderId="0" xfId="0" quotePrefix="1" applyFont="1" applyFill="1" applyBorder="1" applyAlignment="1">
      <alignment horizontal="left" vertical="top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2"/>
  <sheetViews>
    <sheetView tabSelected="1" zoomScale="90" zoomScaleNormal="90" zoomScaleSheetLayoutView="90" workbookViewId="0">
      <pane xSplit="1" ySplit="12" topLeftCell="B13" activePane="bottomRight" state="frozen"/>
      <selection pane="topRight" activeCell="B1" sqref="B1"/>
      <selection pane="bottomLeft" activeCell="A15" sqref="A15"/>
      <selection pane="bottomRight" activeCell="E11" sqref="E11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8" customWidth="1"/>
    <col min="6" max="7" width="17" customWidth="1"/>
    <col min="8" max="8" width="19.6640625" customWidth="1"/>
    <col min="9" max="9" width="8.77734375" hidden="1" customWidth="1"/>
    <col min="10" max="10" width="8.77734375" style="30" hidden="1" customWidth="1"/>
    <col min="11" max="11" width="8.77734375" style="30" customWidth="1"/>
    <col min="12" max="12" width="8.77734375" customWidth="1"/>
    <col min="13" max="13" width="8.77734375" style="30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30" customFormat="1" ht="41.25" customHeight="1" x14ac:dyDescent="0.15">
      <c r="A1" s="87" t="s">
        <v>1</v>
      </c>
      <c r="B1" s="87"/>
      <c r="C1" s="87"/>
      <c r="D1" s="87"/>
      <c r="E1" s="87"/>
      <c r="F1" s="87"/>
      <c r="G1" s="87"/>
      <c r="H1" s="87"/>
      <c r="I1" s="21" t="s">
        <v>2</v>
      </c>
      <c r="J1" s="31" t="s">
        <v>2</v>
      </c>
      <c r="L1"/>
      <c r="N1"/>
    </row>
    <row r="2" spans="1:18" s="30" customFormat="1" ht="25.5" customHeight="1" x14ac:dyDescent="0.15">
      <c r="A2" s="88">
        <f>DATE(YEAR(J7),MONTH(J7)+2,DAY(J7))</f>
        <v>43466</v>
      </c>
      <c r="B2" s="88"/>
      <c r="C2" s="88"/>
      <c r="D2" s="88"/>
      <c r="E2" s="88"/>
      <c r="F2" s="88"/>
      <c r="G2" s="88"/>
      <c r="H2" s="88"/>
      <c r="I2" s="39"/>
      <c r="L2"/>
      <c r="N2"/>
    </row>
    <row r="3" spans="1:18" s="30" customFormat="1" ht="18.75" customHeight="1" x14ac:dyDescent="0.15">
      <c r="A3" s="89" t="s">
        <v>3</v>
      </c>
      <c r="B3" s="89"/>
      <c r="C3" s="89"/>
      <c r="D3" s="89"/>
      <c r="E3" s="89"/>
      <c r="F3" s="89"/>
      <c r="G3" s="89"/>
      <c r="H3" s="89"/>
      <c r="I3"/>
      <c r="L3"/>
      <c r="N3"/>
    </row>
    <row r="4" spans="1:18" s="30" customFormat="1" ht="18.75" customHeight="1" x14ac:dyDescent="0.15">
      <c r="A4" s="25" t="s">
        <v>4</v>
      </c>
      <c r="B4" s="81" t="s">
        <v>5</v>
      </c>
      <c r="C4" s="81" t="s">
        <v>6</v>
      </c>
      <c r="D4" s="81" t="s">
        <v>7</v>
      </c>
      <c r="E4" s="81" t="s">
        <v>8</v>
      </c>
      <c r="F4" s="81" t="s">
        <v>9</v>
      </c>
      <c r="G4" s="81" t="s">
        <v>10</v>
      </c>
      <c r="H4" s="95" t="s">
        <v>11</v>
      </c>
      <c r="I4" s="1" t="s">
        <v>12</v>
      </c>
      <c r="J4" s="1" t="s">
        <v>13</v>
      </c>
      <c r="L4"/>
      <c r="N4"/>
    </row>
    <row r="5" spans="1:18" s="30" customFormat="1" ht="18.75" customHeight="1" x14ac:dyDescent="0.15">
      <c r="A5" s="58" t="s">
        <v>14</v>
      </c>
      <c r="B5" s="26" t="s">
        <v>15</v>
      </c>
      <c r="C5" s="26" t="s">
        <v>16</v>
      </c>
      <c r="D5" s="26" t="s">
        <v>17</v>
      </c>
      <c r="E5" s="26" t="s">
        <v>18</v>
      </c>
      <c r="F5" s="26" t="s">
        <v>19</v>
      </c>
      <c r="G5" s="26" t="s">
        <v>20</v>
      </c>
      <c r="H5" s="95"/>
      <c r="I5"/>
      <c r="L5"/>
      <c r="N5"/>
    </row>
    <row r="6" spans="1:18" s="30" customFormat="1" ht="27" x14ac:dyDescent="0.15">
      <c r="A6" s="65" t="s">
        <v>21</v>
      </c>
      <c r="B6" s="24">
        <v>115.18</v>
      </c>
      <c r="C6" s="24">
        <v>120.4</v>
      </c>
      <c r="D6" s="40"/>
      <c r="E6" s="24"/>
      <c r="F6" s="24"/>
      <c r="G6" s="24"/>
      <c r="H6" s="27" t="str">
        <f>CONCATENATE(YEAR(J6) &amp; "년 ", MONTH(J6) &amp;"월 "," : ",I6)</f>
        <v>2018년 10월  : 105.42</v>
      </c>
      <c r="I6" s="3">
        <v>105.42</v>
      </c>
      <c r="J6" s="32">
        <v>43374</v>
      </c>
      <c r="L6"/>
      <c r="N6"/>
    </row>
    <row r="7" spans="1:18" s="30" customFormat="1" ht="27" x14ac:dyDescent="0.15">
      <c r="A7" s="65" t="s">
        <v>22</v>
      </c>
      <c r="B7" s="66" t="s">
        <v>23</v>
      </c>
      <c r="C7" s="66" t="s">
        <v>23</v>
      </c>
      <c r="D7" s="67"/>
      <c r="E7" s="66"/>
      <c r="F7" s="66"/>
      <c r="G7" s="66"/>
      <c r="H7" s="27" t="str">
        <f>CONCATENATE(YEAR(J7) &amp; "년 ", MONTH(J7) &amp;"월 "," : ",I7)</f>
        <v>2018년 11월  : 104.73</v>
      </c>
      <c r="I7" s="3">
        <v>104.73</v>
      </c>
      <c r="J7" s="32">
        <v>43405</v>
      </c>
      <c r="L7"/>
      <c r="N7"/>
    </row>
    <row r="8" spans="1:18" s="30" customFormat="1" ht="27" x14ac:dyDescent="0.15">
      <c r="A8" s="65" t="s">
        <v>24</v>
      </c>
      <c r="B8" s="66">
        <f>ROUND(B6*$G$45/$G$47,5)</f>
        <v>98.524069999999995</v>
      </c>
      <c r="C8" s="66">
        <f>ROUND(C6*$G$45/$G$47,5)</f>
        <v>102.98922</v>
      </c>
      <c r="D8" s="68">
        <v>107.37</v>
      </c>
      <c r="E8" s="66"/>
      <c r="F8" s="68"/>
      <c r="G8" s="68"/>
      <c r="H8" s="28"/>
      <c r="I8"/>
      <c r="L8"/>
      <c r="N8"/>
    </row>
    <row r="9" spans="1:18" s="30" customFormat="1" ht="27" x14ac:dyDescent="0.15">
      <c r="A9" s="59" t="s">
        <v>25</v>
      </c>
      <c r="B9" s="23" t="s">
        <v>26</v>
      </c>
      <c r="C9" s="23" t="s">
        <v>26</v>
      </c>
      <c r="D9" s="23" t="s">
        <v>26</v>
      </c>
      <c r="E9" s="23"/>
      <c r="F9" s="23"/>
      <c r="G9" s="23"/>
      <c r="H9" s="28"/>
      <c r="I9"/>
      <c r="L9"/>
      <c r="N9"/>
    </row>
    <row r="10" spans="1:18" s="30" customFormat="1" ht="27" x14ac:dyDescent="0.15">
      <c r="A10" s="59" t="s">
        <v>27</v>
      </c>
      <c r="B10" s="23">
        <f>ROUND(B8*$G$53/$G$55,5)</f>
        <v>98.789860000000004</v>
      </c>
      <c r="C10" s="23">
        <f>ROUND(C8*$G$53/$G$55,5)</f>
        <v>103.26705</v>
      </c>
      <c r="D10" s="23">
        <f>ROUND(D8*$G$53/$G$55,5)</f>
        <v>107.65965</v>
      </c>
      <c r="E10" s="23">
        <v>109.41</v>
      </c>
      <c r="F10" s="23">
        <v>110.505</v>
      </c>
      <c r="G10" s="23"/>
      <c r="H10" s="29"/>
      <c r="I10"/>
      <c r="L10"/>
      <c r="N10"/>
    </row>
    <row r="11" spans="1:18" s="30" customFormat="1" ht="27" x14ac:dyDescent="0.15">
      <c r="A11" s="41" t="s">
        <v>28</v>
      </c>
      <c r="B11" s="22" t="s">
        <v>29</v>
      </c>
      <c r="C11" s="22" t="s">
        <v>29</v>
      </c>
      <c r="D11" s="22" t="s">
        <v>29</v>
      </c>
      <c r="E11" s="22" t="s">
        <v>0</v>
      </c>
      <c r="F11" s="22" t="s">
        <v>0</v>
      </c>
      <c r="G11" s="22"/>
      <c r="H11" s="43"/>
      <c r="I11" s="12"/>
      <c r="J11" s="33"/>
      <c r="L11"/>
      <c r="N11"/>
    </row>
    <row r="12" spans="1:18" s="30" customFormat="1" ht="27" x14ac:dyDescent="0.15">
      <c r="A12" s="41" t="s">
        <v>30</v>
      </c>
      <c r="B12" s="42">
        <f>ROUND(B10*$G$61/$G$63,5)</f>
        <v>90.006569999999996</v>
      </c>
      <c r="C12" s="42">
        <f>ROUND(C10*$G$61/$G$63,5)</f>
        <v>94.085700000000003</v>
      </c>
      <c r="D12" s="42">
        <f>ROUND(D10*$G$61/$G$63,5)</f>
        <v>98.08775</v>
      </c>
      <c r="E12" s="22">
        <f>ROUND(E10*$G$61/$G$63,5)</f>
        <v>99.682479999999998</v>
      </c>
      <c r="F12" s="22">
        <f>ROUND(F10*$G$61/$G$63,5)</f>
        <v>100.68013000000001</v>
      </c>
      <c r="G12" s="42">
        <v>104.202</v>
      </c>
      <c r="H12" s="43"/>
      <c r="I12"/>
      <c r="L12"/>
      <c r="N12"/>
    </row>
    <row r="13" spans="1:18" s="30" customFormat="1" ht="18.75" customHeight="1" x14ac:dyDescent="0.15">
      <c r="A13" s="53">
        <v>43466</v>
      </c>
      <c r="B13" s="24">
        <f>ROUND($H13/$B$12,5)</f>
        <v>1.1712499999999999</v>
      </c>
      <c r="C13" s="24">
        <f>ROUND($H13/$C$12,5)</f>
        <v>1.1204700000000001</v>
      </c>
      <c r="D13" s="24">
        <f>ROUND($H13/$D$12,5)</f>
        <v>1.0747500000000001</v>
      </c>
      <c r="E13" s="24">
        <f>ROUND($H13/$E$12,5)</f>
        <v>1.0575600000000001</v>
      </c>
      <c r="F13" s="24">
        <f>ROUND($H13/$F$12,5)</f>
        <v>1.04708</v>
      </c>
      <c r="G13" s="24">
        <f>ROUND($H13/$G$12,5)</f>
        <v>1.01169</v>
      </c>
      <c r="H13" s="44">
        <f>ROUND($I$6+(I13-1)/$I$43*($I$7-$I$6),5)</f>
        <v>105.42</v>
      </c>
      <c r="I13">
        <v>1</v>
      </c>
      <c r="J13" s="34"/>
      <c r="L13"/>
      <c r="N13"/>
      <c r="O13"/>
      <c r="P13"/>
      <c r="Q13"/>
    </row>
    <row r="14" spans="1:18" s="30" customFormat="1" ht="18.75" customHeight="1" x14ac:dyDescent="0.15">
      <c r="A14" s="53">
        <v>43467</v>
      </c>
      <c r="B14" s="24">
        <f t="shared" ref="B14:B43" si="0">ROUND($H14/$B$12,5)</f>
        <v>1.171</v>
      </c>
      <c r="C14" s="24">
        <f t="shared" ref="C14:C43" si="1">ROUND($H14/$C$12,5)</f>
        <v>1.1202300000000001</v>
      </c>
      <c r="D14" s="24">
        <f t="shared" ref="D14:D43" si="2">ROUND($H14/$D$12,5)</f>
        <v>1.07453</v>
      </c>
      <c r="E14" s="24">
        <f t="shared" ref="E14:E43" si="3">ROUND($H14/$E$12,5)</f>
        <v>1.0573300000000001</v>
      </c>
      <c r="F14" s="24">
        <f t="shared" ref="F14:F43" si="4">ROUND($H14/$F$12,5)</f>
        <v>1.0468599999999999</v>
      </c>
      <c r="G14" s="24">
        <f t="shared" ref="G14:G43" si="5">ROUND($H14/$G$12,5)</f>
        <v>1.0114799999999999</v>
      </c>
      <c r="H14" s="44">
        <f>ROUND($I$6+(I14-1)/$I$43*($I$7-$I$6),5)</f>
        <v>105.39774</v>
      </c>
      <c r="I14">
        <v>2</v>
      </c>
      <c r="L14"/>
      <c r="N14"/>
      <c r="O14"/>
      <c r="P14"/>
      <c r="Q14"/>
      <c r="R14"/>
    </row>
    <row r="15" spans="1:18" ht="18.75" customHeight="1" x14ac:dyDescent="0.15">
      <c r="A15" s="53">
        <v>43468</v>
      </c>
      <c r="B15" s="24">
        <f t="shared" si="0"/>
        <v>1.17075</v>
      </c>
      <c r="C15" s="24">
        <f t="shared" si="1"/>
        <v>1.11999</v>
      </c>
      <c r="D15" s="24">
        <f t="shared" si="2"/>
        <v>1.0743</v>
      </c>
      <c r="E15" s="24">
        <f t="shared" si="3"/>
        <v>1.05711</v>
      </c>
      <c r="F15" s="24">
        <f t="shared" si="4"/>
        <v>1.04664</v>
      </c>
      <c r="G15" s="24">
        <f t="shared" si="5"/>
        <v>1.01126</v>
      </c>
      <c r="H15" s="44">
        <f t="shared" ref="H15:H42" si="6">ROUND($I$6+(I15-1)/$I$43*($I$7-$I$6),5)</f>
        <v>105.37548</v>
      </c>
      <c r="I15">
        <v>3</v>
      </c>
    </row>
    <row r="16" spans="1:18" ht="18.75" customHeight="1" x14ac:dyDescent="0.15">
      <c r="A16" s="53">
        <v>43469</v>
      </c>
      <c r="B16" s="24">
        <f t="shared" si="0"/>
        <v>1.1705099999999999</v>
      </c>
      <c r="C16" s="24">
        <f t="shared" si="1"/>
        <v>1.1197600000000001</v>
      </c>
      <c r="D16" s="24">
        <f t="shared" si="2"/>
        <v>1.0740700000000001</v>
      </c>
      <c r="E16" s="24">
        <f t="shared" si="3"/>
        <v>1.0568900000000001</v>
      </c>
      <c r="F16" s="24">
        <f t="shared" si="4"/>
        <v>1.0464199999999999</v>
      </c>
      <c r="G16" s="24">
        <f t="shared" si="5"/>
        <v>1.01105</v>
      </c>
      <c r="H16" s="44">
        <f t="shared" si="6"/>
        <v>105.35323</v>
      </c>
      <c r="I16">
        <v>4</v>
      </c>
    </row>
    <row r="17" spans="1:18" ht="18.75" customHeight="1" x14ac:dyDescent="0.15">
      <c r="A17" s="53">
        <v>43470</v>
      </c>
      <c r="B17" s="24">
        <f t="shared" si="0"/>
        <v>1.1702600000000001</v>
      </c>
      <c r="C17" s="24">
        <f t="shared" si="1"/>
        <v>1.1195200000000001</v>
      </c>
      <c r="D17" s="24">
        <f t="shared" si="2"/>
        <v>1.0738399999999999</v>
      </c>
      <c r="E17" s="24">
        <f t="shared" si="3"/>
        <v>1.0566599999999999</v>
      </c>
      <c r="F17" s="24">
        <f t="shared" si="4"/>
        <v>1.04619</v>
      </c>
      <c r="G17" s="24">
        <f t="shared" si="5"/>
        <v>1.0108299999999999</v>
      </c>
      <c r="H17" s="44">
        <f t="shared" si="6"/>
        <v>105.33096999999999</v>
      </c>
      <c r="I17">
        <v>5</v>
      </c>
    </row>
    <row r="18" spans="1:18" ht="18.75" customHeight="1" x14ac:dyDescent="0.15">
      <c r="A18" s="53">
        <v>43471</v>
      </c>
      <c r="B18" s="24">
        <f t="shared" si="0"/>
        <v>1.17001</v>
      </c>
      <c r="C18" s="24">
        <f t="shared" si="1"/>
        <v>1.1192800000000001</v>
      </c>
      <c r="D18" s="24">
        <f t="shared" si="2"/>
        <v>1.07362</v>
      </c>
      <c r="E18" s="24">
        <f t="shared" si="3"/>
        <v>1.05644</v>
      </c>
      <c r="F18" s="24">
        <f t="shared" si="4"/>
        <v>1.0459700000000001</v>
      </c>
      <c r="G18" s="24">
        <f t="shared" si="5"/>
        <v>1.0106200000000001</v>
      </c>
      <c r="H18" s="44">
        <f t="shared" si="6"/>
        <v>105.30871</v>
      </c>
      <c r="I18">
        <v>6</v>
      </c>
    </row>
    <row r="19" spans="1:18" ht="18.75" customHeight="1" x14ac:dyDescent="0.15">
      <c r="A19" s="53">
        <v>43472</v>
      </c>
      <c r="B19" s="24">
        <f t="shared" si="0"/>
        <v>1.1697599999999999</v>
      </c>
      <c r="C19" s="24">
        <f t="shared" si="1"/>
        <v>1.1190500000000001</v>
      </c>
      <c r="D19" s="24">
        <f t="shared" si="2"/>
        <v>1.0733900000000001</v>
      </c>
      <c r="E19" s="24">
        <f t="shared" si="3"/>
        <v>1.0562199999999999</v>
      </c>
      <c r="F19" s="24">
        <f t="shared" si="4"/>
        <v>1.04575</v>
      </c>
      <c r="G19" s="24">
        <f t="shared" si="5"/>
        <v>1.01041</v>
      </c>
      <c r="H19" s="44">
        <f t="shared" si="6"/>
        <v>105.28645</v>
      </c>
      <c r="I19">
        <v>7</v>
      </c>
    </row>
    <row r="20" spans="1:18" ht="18.75" customHeight="1" x14ac:dyDescent="0.15">
      <c r="A20" s="53">
        <v>43473</v>
      </c>
      <c r="B20" s="24">
        <f t="shared" si="0"/>
        <v>1.1695199999999999</v>
      </c>
      <c r="C20" s="24">
        <f t="shared" si="1"/>
        <v>1.1188100000000001</v>
      </c>
      <c r="D20" s="24">
        <f t="shared" si="2"/>
        <v>1.0731599999999999</v>
      </c>
      <c r="E20" s="24">
        <f t="shared" si="3"/>
        <v>1.05599</v>
      </c>
      <c r="F20" s="24">
        <f t="shared" si="4"/>
        <v>1.0455300000000001</v>
      </c>
      <c r="G20" s="24">
        <f t="shared" si="5"/>
        <v>1.0101899999999999</v>
      </c>
      <c r="H20" s="44">
        <f t="shared" si="6"/>
        <v>105.26419</v>
      </c>
      <c r="I20">
        <v>8</v>
      </c>
      <c r="O20" s="9"/>
      <c r="P20" s="9"/>
      <c r="Q20" s="9"/>
    </row>
    <row r="21" spans="1:18" ht="18.75" customHeight="1" x14ac:dyDescent="0.15">
      <c r="A21" s="53">
        <v>43474</v>
      </c>
      <c r="B21" s="24">
        <f t="shared" si="0"/>
        <v>1.16927</v>
      </c>
      <c r="C21" s="24">
        <f t="shared" si="1"/>
        <v>1.1185799999999999</v>
      </c>
      <c r="D21" s="24">
        <f t="shared" si="2"/>
        <v>1.07294</v>
      </c>
      <c r="E21" s="24">
        <f t="shared" si="3"/>
        <v>1.0557700000000001</v>
      </c>
      <c r="F21" s="24">
        <f t="shared" si="4"/>
        <v>1.04531</v>
      </c>
      <c r="G21" s="24">
        <f t="shared" si="5"/>
        <v>1.0099800000000001</v>
      </c>
      <c r="H21" s="44">
        <f t="shared" si="6"/>
        <v>105.24194</v>
      </c>
      <c r="I21">
        <v>9</v>
      </c>
      <c r="O21" s="9"/>
      <c r="P21" s="9"/>
      <c r="Q21" s="9"/>
      <c r="R21" s="9"/>
    </row>
    <row r="22" spans="1:18" s="9" customFormat="1" ht="18.75" customHeight="1" x14ac:dyDescent="0.15">
      <c r="A22" s="53">
        <v>43475</v>
      </c>
      <c r="B22" s="24">
        <f t="shared" si="0"/>
        <v>1.1690199999999999</v>
      </c>
      <c r="C22" s="24">
        <f t="shared" si="1"/>
        <v>1.1183399999999999</v>
      </c>
      <c r="D22" s="24">
        <f t="shared" si="2"/>
        <v>1.0727100000000001</v>
      </c>
      <c r="E22" s="24">
        <f t="shared" si="3"/>
        <v>1.05555</v>
      </c>
      <c r="F22" s="24">
        <f t="shared" si="4"/>
        <v>1.0450900000000001</v>
      </c>
      <c r="G22" s="24">
        <f t="shared" si="5"/>
        <v>1.0097700000000001</v>
      </c>
      <c r="H22" s="44">
        <f t="shared" si="6"/>
        <v>105.21968</v>
      </c>
      <c r="I22">
        <v>10</v>
      </c>
      <c r="J22" s="35"/>
      <c r="K22" s="35"/>
      <c r="M22" s="35"/>
    </row>
    <row r="23" spans="1:18" s="9" customFormat="1" ht="18.75" customHeight="1" x14ac:dyDescent="0.15">
      <c r="A23" s="53">
        <v>43476</v>
      </c>
      <c r="B23" s="24">
        <f t="shared" si="0"/>
        <v>1.1687700000000001</v>
      </c>
      <c r="C23" s="24">
        <f t="shared" si="1"/>
        <v>1.1181000000000001</v>
      </c>
      <c r="D23" s="24">
        <f t="shared" si="2"/>
        <v>1.0724800000000001</v>
      </c>
      <c r="E23" s="24">
        <f t="shared" si="3"/>
        <v>1.0553300000000001</v>
      </c>
      <c r="F23" s="24">
        <f t="shared" si="4"/>
        <v>1.04487</v>
      </c>
      <c r="G23" s="24">
        <f t="shared" si="5"/>
        <v>1.0095499999999999</v>
      </c>
      <c r="H23" s="44">
        <f t="shared" si="6"/>
        <v>105.19741999999999</v>
      </c>
      <c r="I23">
        <v>11</v>
      </c>
      <c r="J23" s="35"/>
      <c r="K23" s="35"/>
      <c r="M23" s="35"/>
    </row>
    <row r="24" spans="1:18" s="9" customFormat="1" ht="18.75" customHeight="1" x14ac:dyDescent="0.15">
      <c r="A24" s="53">
        <v>43477</v>
      </c>
      <c r="B24" s="24">
        <f t="shared" si="0"/>
        <v>1.1685300000000001</v>
      </c>
      <c r="C24" s="24">
        <f t="shared" si="1"/>
        <v>1.1178699999999999</v>
      </c>
      <c r="D24" s="24">
        <f t="shared" si="2"/>
        <v>1.07226</v>
      </c>
      <c r="E24" s="24">
        <f t="shared" si="3"/>
        <v>1.0550999999999999</v>
      </c>
      <c r="F24" s="24">
        <f t="shared" si="4"/>
        <v>1.0446500000000001</v>
      </c>
      <c r="G24" s="24">
        <f t="shared" si="5"/>
        <v>1.0093399999999999</v>
      </c>
      <c r="H24" s="44">
        <f t="shared" si="6"/>
        <v>105.17516000000001</v>
      </c>
      <c r="I24">
        <v>12</v>
      </c>
      <c r="J24" s="35"/>
      <c r="K24" s="35"/>
      <c r="M24" s="35"/>
    </row>
    <row r="25" spans="1:18" s="9" customFormat="1" ht="18.75" customHeight="1" x14ac:dyDescent="0.15">
      <c r="A25" s="53">
        <v>43478</v>
      </c>
      <c r="B25" s="24">
        <f t="shared" si="0"/>
        <v>1.16828</v>
      </c>
      <c r="C25" s="24">
        <f t="shared" si="1"/>
        <v>1.1176299999999999</v>
      </c>
      <c r="D25" s="24">
        <f t="shared" si="2"/>
        <v>1.07203</v>
      </c>
      <c r="E25" s="24">
        <f t="shared" si="3"/>
        <v>1.05488</v>
      </c>
      <c r="F25" s="24">
        <f t="shared" si="4"/>
        <v>1.04443</v>
      </c>
      <c r="G25" s="24">
        <f t="shared" si="5"/>
        <v>1.0091300000000001</v>
      </c>
      <c r="H25" s="44">
        <f t="shared" si="6"/>
        <v>105.1529</v>
      </c>
      <c r="I25">
        <v>13</v>
      </c>
      <c r="J25" s="35"/>
      <c r="K25" s="35"/>
      <c r="M25" s="35"/>
    </row>
    <row r="26" spans="1:18" s="9" customFormat="1" ht="18.75" customHeight="1" x14ac:dyDescent="0.15">
      <c r="A26" s="53">
        <v>43479</v>
      </c>
      <c r="B26" s="24">
        <f t="shared" si="0"/>
        <v>1.1680299999999999</v>
      </c>
      <c r="C26" s="24">
        <f t="shared" si="1"/>
        <v>1.1173900000000001</v>
      </c>
      <c r="D26" s="24">
        <f t="shared" si="2"/>
        <v>1.0718000000000001</v>
      </c>
      <c r="E26" s="24">
        <f t="shared" si="3"/>
        <v>1.0546599999999999</v>
      </c>
      <c r="F26" s="24">
        <f t="shared" si="4"/>
        <v>1.0442</v>
      </c>
      <c r="G26" s="24">
        <f t="shared" si="5"/>
        <v>1.00891</v>
      </c>
      <c r="H26" s="44">
        <f t="shared" si="6"/>
        <v>105.13065</v>
      </c>
      <c r="I26">
        <v>14</v>
      </c>
      <c r="J26" s="35"/>
      <c r="K26" s="35"/>
      <c r="M26" s="35"/>
    </row>
    <row r="27" spans="1:18" s="9" customFormat="1" ht="18.75" customHeight="1" x14ac:dyDescent="0.15">
      <c r="A27" s="53">
        <v>43480</v>
      </c>
      <c r="B27" s="24">
        <f t="shared" si="0"/>
        <v>1.1677900000000001</v>
      </c>
      <c r="C27" s="24">
        <f t="shared" si="1"/>
        <v>1.1171599999999999</v>
      </c>
      <c r="D27" s="24">
        <f t="shared" si="2"/>
        <v>1.07158</v>
      </c>
      <c r="E27" s="24">
        <f t="shared" si="3"/>
        <v>1.05443</v>
      </c>
      <c r="F27" s="24">
        <f t="shared" si="4"/>
        <v>1.0439799999999999</v>
      </c>
      <c r="G27" s="24">
        <f t="shared" si="5"/>
        <v>1.0086999999999999</v>
      </c>
      <c r="H27" s="44">
        <f t="shared" si="6"/>
        <v>105.10839</v>
      </c>
      <c r="I27">
        <v>15</v>
      </c>
      <c r="J27" s="35" t="s">
        <v>31</v>
      </c>
      <c r="K27" s="35"/>
      <c r="M27" s="35"/>
    </row>
    <row r="28" spans="1:18" s="9" customFormat="1" ht="18.75" customHeight="1" x14ac:dyDescent="0.15">
      <c r="A28" s="53">
        <v>43481</v>
      </c>
      <c r="B28" s="24">
        <f t="shared" si="0"/>
        <v>1.16754</v>
      </c>
      <c r="C28" s="24">
        <f t="shared" si="1"/>
        <v>1.1169199999999999</v>
      </c>
      <c r="D28" s="24">
        <f t="shared" si="2"/>
        <v>1.07135</v>
      </c>
      <c r="E28" s="24">
        <f t="shared" si="3"/>
        <v>1.0542100000000001</v>
      </c>
      <c r="F28" s="24">
        <f t="shared" si="4"/>
        <v>1.04376</v>
      </c>
      <c r="G28" s="24">
        <f t="shared" si="5"/>
        <v>1.00848</v>
      </c>
      <c r="H28" s="44">
        <f t="shared" si="6"/>
        <v>105.08613</v>
      </c>
      <c r="I28">
        <v>16</v>
      </c>
      <c r="J28" s="35"/>
      <c r="K28" s="35"/>
      <c r="M28" s="35"/>
    </row>
    <row r="29" spans="1:18" s="9" customFormat="1" ht="18.75" customHeight="1" x14ac:dyDescent="0.15">
      <c r="A29" s="53">
        <v>43482</v>
      </c>
      <c r="B29" s="24">
        <f t="shared" si="0"/>
        <v>1.1672899999999999</v>
      </c>
      <c r="C29" s="24">
        <f t="shared" si="1"/>
        <v>1.1166799999999999</v>
      </c>
      <c r="D29" s="24">
        <f t="shared" si="2"/>
        <v>1.0711200000000001</v>
      </c>
      <c r="E29" s="24">
        <f t="shared" si="3"/>
        <v>1.05399</v>
      </c>
      <c r="F29" s="24">
        <f t="shared" si="4"/>
        <v>1.0435399999999999</v>
      </c>
      <c r="G29" s="24">
        <f t="shared" si="5"/>
        <v>1.00827</v>
      </c>
      <c r="H29" s="44">
        <f t="shared" si="6"/>
        <v>105.06386999999999</v>
      </c>
      <c r="I29">
        <v>17</v>
      </c>
      <c r="J29" s="35"/>
      <c r="K29" s="35"/>
      <c r="M29" s="35"/>
      <c r="O29"/>
      <c r="P29"/>
      <c r="Q29"/>
    </row>
    <row r="30" spans="1:18" s="9" customFormat="1" ht="18.75" customHeight="1" x14ac:dyDescent="0.15">
      <c r="A30" s="53">
        <v>43483</v>
      </c>
      <c r="B30" s="24">
        <f t="shared" si="0"/>
        <v>1.1670400000000001</v>
      </c>
      <c r="C30" s="24">
        <f t="shared" si="1"/>
        <v>1.1164499999999999</v>
      </c>
      <c r="D30" s="24">
        <f t="shared" si="2"/>
        <v>1.0708899999999999</v>
      </c>
      <c r="E30" s="24">
        <f t="shared" si="3"/>
        <v>1.05376</v>
      </c>
      <c r="F30" s="24">
        <f t="shared" si="4"/>
        <v>1.04332</v>
      </c>
      <c r="G30" s="24">
        <f t="shared" si="5"/>
        <v>1.00806</v>
      </c>
      <c r="H30" s="44">
        <f t="shared" si="6"/>
        <v>105.04161000000001</v>
      </c>
      <c r="I30">
        <v>18</v>
      </c>
      <c r="J30" s="35"/>
      <c r="K30" s="35"/>
      <c r="M30" s="35"/>
      <c r="O30"/>
      <c r="P30"/>
      <c r="Q30"/>
      <c r="R30"/>
    </row>
    <row r="31" spans="1:18" ht="18.75" customHeight="1" x14ac:dyDescent="0.15">
      <c r="A31" s="53">
        <v>43484</v>
      </c>
      <c r="B31" s="24">
        <f t="shared" si="0"/>
        <v>1.1668000000000001</v>
      </c>
      <c r="C31" s="24">
        <f t="shared" si="1"/>
        <v>1.1162099999999999</v>
      </c>
      <c r="D31" s="24">
        <f t="shared" si="2"/>
        <v>1.07067</v>
      </c>
      <c r="E31" s="24">
        <f t="shared" si="3"/>
        <v>1.0535399999999999</v>
      </c>
      <c r="F31" s="24">
        <f t="shared" si="4"/>
        <v>1.0430999999999999</v>
      </c>
      <c r="G31" s="24">
        <f t="shared" si="5"/>
        <v>1.0078400000000001</v>
      </c>
      <c r="H31" s="44">
        <f t="shared" si="6"/>
        <v>105.01935</v>
      </c>
      <c r="I31">
        <v>19</v>
      </c>
    </row>
    <row r="32" spans="1:18" ht="18.75" customHeight="1" x14ac:dyDescent="0.15">
      <c r="A32" s="53">
        <v>43485</v>
      </c>
      <c r="B32" s="24">
        <f t="shared" si="0"/>
        <v>1.16655</v>
      </c>
      <c r="C32" s="24">
        <f t="shared" si="1"/>
        <v>1.1159699999999999</v>
      </c>
      <c r="D32" s="24">
        <f t="shared" si="2"/>
        <v>1.0704400000000001</v>
      </c>
      <c r="E32" s="24">
        <f t="shared" si="3"/>
        <v>1.05332</v>
      </c>
      <c r="F32" s="24">
        <f t="shared" si="4"/>
        <v>1.04288</v>
      </c>
      <c r="G32" s="24">
        <f t="shared" si="5"/>
        <v>1.00763</v>
      </c>
      <c r="H32" s="44">
        <f t="shared" si="6"/>
        <v>104.9971</v>
      </c>
      <c r="I32">
        <v>20</v>
      </c>
    </row>
    <row r="33" spans="1:18" ht="18.75" customHeight="1" x14ac:dyDescent="0.15">
      <c r="A33" s="53">
        <v>43486</v>
      </c>
      <c r="B33" s="24">
        <f t="shared" si="0"/>
        <v>1.1662999999999999</v>
      </c>
      <c r="C33" s="24">
        <f t="shared" si="1"/>
        <v>1.11574</v>
      </c>
      <c r="D33" s="24">
        <f t="shared" si="2"/>
        <v>1.0702100000000001</v>
      </c>
      <c r="E33" s="24">
        <f t="shared" si="3"/>
        <v>1.0530900000000001</v>
      </c>
      <c r="F33" s="24">
        <f t="shared" si="4"/>
        <v>1.0426599999999999</v>
      </c>
      <c r="G33" s="24">
        <f t="shared" si="5"/>
        <v>1.00742</v>
      </c>
      <c r="H33" s="44">
        <f t="shared" si="6"/>
        <v>104.97484</v>
      </c>
      <c r="I33">
        <v>21</v>
      </c>
    </row>
    <row r="34" spans="1:18" ht="18.75" customHeight="1" x14ac:dyDescent="0.15">
      <c r="A34" s="53">
        <v>43487</v>
      </c>
      <c r="B34" s="24">
        <f t="shared" si="0"/>
        <v>1.16605</v>
      </c>
      <c r="C34" s="24">
        <f t="shared" si="1"/>
        <v>1.1154999999999999</v>
      </c>
      <c r="D34" s="24">
        <f t="shared" si="2"/>
        <v>1.06999</v>
      </c>
      <c r="E34" s="24">
        <f t="shared" si="3"/>
        <v>1.05287</v>
      </c>
      <c r="F34" s="24">
        <f t="shared" si="4"/>
        <v>1.04244</v>
      </c>
      <c r="G34" s="24">
        <f t="shared" si="5"/>
        <v>1.0072000000000001</v>
      </c>
      <c r="H34" s="44">
        <f t="shared" si="6"/>
        <v>104.95258</v>
      </c>
      <c r="I34">
        <v>22</v>
      </c>
    </row>
    <row r="35" spans="1:18" ht="18.75" customHeight="1" x14ac:dyDescent="0.15">
      <c r="A35" s="53">
        <v>43488</v>
      </c>
      <c r="B35" s="24">
        <f t="shared" si="0"/>
        <v>1.16581</v>
      </c>
      <c r="C35" s="24">
        <f t="shared" si="1"/>
        <v>1.1152599999999999</v>
      </c>
      <c r="D35" s="24">
        <f t="shared" si="2"/>
        <v>1.06976</v>
      </c>
      <c r="E35" s="24">
        <f t="shared" si="3"/>
        <v>1.0526500000000001</v>
      </c>
      <c r="F35" s="24">
        <f t="shared" si="4"/>
        <v>1.0422100000000001</v>
      </c>
      <c r="G35" s="24">
        <f t="shared" si="5"/>
        <v>1.0069900000000001</v>
      </c>
      <c r="H35" s="44">
        <f t="shared" si="6"/>
        <v>104.93031999999999</v>
      </c>
      <c r="I35">
        <v>23</v>
      </c>
    </row>
    <row r="36" spans="1:18" ht="18.75" customHeight="1" x14ac:dyDescent="0.15">
      <c r="A36" s="53">
        <v>43489</v>
      </c>
      <c r="B36" s="24">
        <f t="shared" si="0"/>
        <v>1.1655599999999999</v>
      </c>
      <c r="C36" s="24">
        <f t="shared" si="1"/>
        <v>1.11503</v>
      </c>
      <c r="D36" s="24">
        <f t="shared" si="2"/>
        <v>1.0695300000000001</v>
      </c>
      <c r="E36" s="24">
        <f t="shared" si="3"/>
        <v>1.0524199999999999</v>
      </c>
      <c r="F36" s="24">
        <f t="shared" si="4"/>
        <v>1.04199</v>
      </c>
      <c r="G36" s="24">
        <f t="shared" si="5"/>
        <v>1.00678</v>
      </c>
      <c r="H36" s="44">
        <f t="shared" si="6"/>
        <v>104.90806000000001</v>
      </c>
      <c r="I36">
        <v>24</v>
      </c>
    </row>
    <row r="37" spans="1:18" ht="18.75" customHeight="1" x14ac:dyDescent="0.15">
      <c r="A37" s="53">
        <v>43490</v>
      </c>
      <c r="B37" s="24">
        <f t="shared" si="0"/>
        <v>1.1653100000000001</v>
      </c>
      <c r="C37" s="24">
        <f t="shared" si="1"/>
        <v>1.1147899999999999</v>
      </c>
      <c r="D37" s="24">
        <f t="shared" si="2"/>
        <v>1.06931</v>
      </c>
      <c r="E37" s="24">
        <f t="shared" si="3"/>
        <v>1.0522</v>
      </c>
      <c r="F37" s="24">
        <f t="shared" si="4"/>
        <v>1.0417700000000001</v>
      </c>
      <c r="G37" s="24">
        <f t="shared" si="5"/>
        <v>1.0065599999999999</v>
      </c>
      <c r="H37" s="44">
        <f t="shared" si="6"/>
        <v>104.88581000000001</v>
      </c>
      <c r="I37">
        <v>25</v>
      </c>
    </row>
    <row r="38" spans="1:18" ht="18.75" customHeight="1" x14ac:dyDescent="0.15">
      <c r="A38" s="53">
        <v>43491</v>
      </c>
      <c r="B38" s="24">
        <f t="shared" si="0"/>
        <v>1.1650700000000001</v>
      </c>
      <c r="C38" s="24">
        <f t="shared" si="1"/>
        <v>1.1145499999999999</v>
      </c>
      <c r="D38" s="24">
        <f t="shared" si="2"/>
        <v>1.06908</v>
      </c>
      <c r="E38" s="24">
        <f t="shared" si="3"/>
        <v>1.0519799999999999</v>
      </c>
      <c r="F38" s="24">
        <f t="shared" si="4"/>
        <v>1.04155</v>
      </c>
      <c r="G38" s="24">
        <f t="shared" si="5"/>
        <v>1.0063500000000001</v>
      </c>
      <c r="H38" s="44">
        <f t="shared" si="6"/>
        <v>104.86355</v>
      </c>
      <c r="I38">
        <v>26</v>
      </c>
    </row>
    <row r="39" spans="1:18" ht="18.75" customHeight="1" x14ac:dyDescent="0.15">
      <c r="A39" s="53">
        <v>43492</v>
      </c>
      <c r="B39" s="24">
        <f t="shared" si="0"/>
        <v>1.16482</v>
      </c>
      <c r="C39" s="24">
        <f t="shared" si="1"/>
        <v>1.11432</v>
      </c>
      <c r="D39" s="24">
        <f t="shared" si="2"/>
        <v>1.0688500000000001</v>
      </c>
      <c r="E39" s="24">
        <f t="shared" si="3"/>
        <v>1.05175</v>
      </c>
      <c r="F39" s="24">
        <f t="shared" si="4"/>
        <v>1.0413300000000001</v>
      </c>
      <c r="G39" s="24">
        <f t="shared" si="5"/>
        <v>1.00614</v>
      </c>
      <c r="H39" s="44">
        <f t="shared" si="6"/>
        <v>104.84129</v>
      </c>
      <c r="I39">
        <v>27</v>
      </c>
    </row>
    <row r="40" spans="1:18" ht="18.75" customHeight="1" x14ac:dyDescent="0.15">
      <c r="A40" s="53">
        <v>43493</v>
      </c>
      <c r="B40" s="24">
        <f t="shared" si="0"/>
        <v>1.1645700000000001</v>
      </c>
      <c r="C40" s="24">
        <f t="shared" si="1"/>
        <v>1.11408</v>
      </c>
      <c r="D40" s="24">
        <f t="shared" si="2"/>
        <v>1.06863</v>
      </c>
      <c r="E40" s="24">
        <f t="shared" si="3"/>
        <v>1.0515300000000001</v>
      </c>
      <c r="F40" s="24">
        <f t="shared" si="4"/>
        <v>1.04111</v>
      </c>
      <c r="G40" s="24">
        <f t="shared" si="5"/>
        <v>1.0059199999999999</v>
      </c>
      <c r="H40" s="44">
        <f t="shared" si="6"/>
        <v>104.81903</v>
      </c>
      <c r="I40">
        <v>28</v>
      </c>
    </row>
    <row r="41" spans="1:18" ht="18.75" customHeight="1" x14ac:dyDescent="0.15">
      <c r="A41" s="53">
        <v>43494</v>
      </c>
      <c r="B41" s="24">
        <f t="shared" si="0"/>
        <v>1.16432</v>
      </c>
      <c r="C41" s="24">
        <f t="shared" si="1"/>
        <v>1.1138399999999999</v>
      </c>
      <c r="D41" s="24">
        <f t="shared" si="2"/>
        <v>1.0684</v>
      </c>
      <c r="E41" s="24">
        <f t="shared" si="3"/>
        <v>1.05131</v>
      </c>
      <c r="F41" s="24">
        <f t="shared" si="4"/>
        <v>1.0408900000000001</v>
      </c>
      <c r="G41" s="24">
        <f t="shared" si="5"/>
        <v>1.0057100000000001</v>
      </c>
      <c r="H41" s="44">
        <f>ROUND($I$6+(I41-1)/$I$43*($I$7-$I$6),5)</f>
        <v>104.79677</v>
      </c>
      <c r="I41">
        <v>29</v>
      </c>
    </row>
    <row r="42" spans="1:18" ht="18.75" customHeight="1" x14ac:dyDescent="0.15">
      <c r="A42" s="53">
        <v>43495</v>
      </c>
      <c r="B42" s="24">
        <f t="shared" si="0"/>
        <v>1.16408</v>
      </c>
      <c r="C42" s="24">
        <f t="shared" si="1"/>
        <v>1.11361</v>
      </c>
      <c r="D42" s="24">
        <f t="shared" si="2"/>
        <v>1.0681700000000001</v>
      </c>
      <c r="E42" s="24">
        <f t="shared" si="3"/>
        <v>1.05108</v>
      </c>
      <c r="F42" s="24">
        <f t="shared" si="4"/>
        <v>1.04067</v>
      </c>
      <c r="G42" s="24">
        <f t="shared" si="5"/>
        <v>1.00549</v>
      </c>
      <c r="H42" s="44">
        <f t="shared" si="6"/>
        <v>104.77452</v>
      </c>
      <c r="I42">
        <v>30</v>
      </c>
    </row>
    <row r="43" spans="1:18" ht="18.75" customHeight="1" x14ac:dyDescent="0.15">
      <c r="A43" s="53">
        <v>43496</v>
      </c>
      <c r="B43" s="24">
        <f t="shared" si="0"/>
        <v>1.1638299999999999</v>
      </c>
      <c r="C43" s="24">
        <f t="shared" si="1"/>
        <v>1.11337</v>
      </c>
      <c r="D43" s="24">
        <f t="shared" si="2"/>
        <v>1.0679399999999999</v>
      </c>
      <c r="E43" s="24">
        <f t="shared" si="3"/>
        <v>1.0508599999999999</v>
      </c>
      <c r="F43" s="24">
        <f t="shared" si="4"/>
        <v>1.0404500000000001</v>
      </c>
      <c r="G43" s="24">
        <f t="shared" si="5"/>
        <v>1.00528</v>
      </c>
      <c r="H43" s="44">
        <f>ROUND($I$6+(I43-1)/$I$43*($I$7-$I$6),5)</f>
        <v>104.75226000000001</v>
      </c>
      <c r="I43">
        <v>31</v>
      </c>
      <c r="O43" s="8"/>
      <c r="P43" s="8"/>
      <c r="Q43" s="8"/>
      <c r="R43" s="2"/>
    </row>
    <row r="44" spans="1:18" s="2" customFormat="1" ht="17.25" customHeight="1" thickBot="1" x14ac:dyDescent="0.2">
      <c r="B44" s="45"/>
      <c r="C44" s="45"/>
      <c r="D44" s="45"/>
      <c r="E44" s="45"/>
      <c r="F44" s="45"/>
      <c r="G44" s="45"/>
      <c r="J44" s="36"/>
      <c r="K44" s="36"/>
      <c r="M44" s="36"/>
      <c r="O44" s="8"/>
      <c r="P44" s="8"/>
      <c r="Q44" s="8"/>
      <c r="R44" s="8"/>
    </row>
    <row r="45" spans="1:18" s="8" customFormat="1" ht="17.25" customHeight="1" x14ac:dyDescent="0.15">
      <c r="A45" s="90" t="s">
        <v>32</v>
      </c>
      <c r="B45" s="92" t="s">
        <v>52</v>
      </c>
      <c r="C45" s="92"/>
      <c r="D45" s="92"/>
      <c r="E45" s="92"/>
      <c r="F45" s="92"/>
      <c r="G45" s="69">
        <v>104.7</v>
      </c>
      <c r="H45" s="70"/>
      <c r="J45" s="37"/>
      <c r="K45" s="37"/>
      <c r="M45" s="37"/>
    </row>
    <row r="46" spans="1:18" s="8" customFormat="1" ht="8.25" customHeight="1" x14ac:dyDescent="0.15">
      <c r="A46" s="91"/>
      <c r="B46" s="93" t="s">
        <v>33</v>
      </c>
      <c r="C46" s="93"/>
      <c r="D46" s="93"/>
      <c r="E46" s="93"/>
      <c r="F46" s="93"/>
      <c r="G46" s="71" t="s">
        <v>34</v>
      </c>
      <c r="H46" s="72"/>
      <c r="J46" s="37"/>
      <c r="K46" s="37"/>
      <c r="M46" s="37"/>
    </row>
    <row r="47" spans="1:18" s="8" customFormat="1" ht="13.5" x14ac:dyDescent="0.15">
      <c r="A47" s="91"/>
      <c r="B47" s="94" t="s">
        <v>35</v>
      </c>
      <c r="C47" s="94"/>
      <c r="D47" s="94"/>
      <c r="E47" s="94"/>
      <c r="F47" s="94"/>
      <c r="G47" s="73">
        <v>122.4</v>
      </c>
      <c r="H47" s="74"/>
      <c r="J47" s="37"/>
      <c r="K47" s="37"/>
      <c r="M47" s="37"/>
      <c r="O47" s="47"/>
      <c r="P47" s="47"/>
      <c r="Q47" s="47"/>
    </row>
    <row r="48" spans="1:18" s="8" customFormat="1" ht="9.75" customHeight="1" x14ac:dyDescent="0.15">
      <c r="A48" s="75"/>
      <c r="B48" s="76"/>
      <c r="C48" s="76"/>
      <c r="D48" s="76"/>
      <c r="E48" s="76"/>
      <c r="F48" s="76"/>
      <c r="G48" s="73"/>
      <c r="H48" s="74"/>
      <c r="J48" s="37"/>
      <c r="K48" s="37"/>
      <c r="M48" s="37"/>
      <c r="O48" s="47"/>
      <c r="P48" s="47"/>
      <c r="Q48" s="47"/>
    </row>
    <row r="49" spans="1:18" s="8" customFormat="1" ht="14.25" thickBot="1" x14ac:dyDescent="0.2">
      <c r="A49" s="77" t="s">
        <v>36</v>
      </c>
      <c r="B49" s="78"/>
      <c r="C49" s="79"/>
      <c r="D49" s="79"/>
      <c r="E49" s="79"/>
      <c r="F49" s="79"/>
      <c r="G49" s="79"/>
      <c r="H49" s="80"/>
      <c r="J49" s="37"/>
      <c r="K49" s="37"/>
      <c r="M49" s="37"/>
      <c r="O49" s="47"/>
      <c r="P49" s="47"/>
      <c r="Q49" s="47"/>
      <c r="R49" s="47"/>
    </row>
    <row r="50" spans="1:18" s="47" customFormat="1" ht="14.25" x14ac:dyDescent="0.15">
      <c r="A50" s="46" t="s">
        <v>37</v>
      </c>
      <c r="B50" s="47" t="s">
        <v>38</v>
      </c>
      <c r="E50" s="48"/>
      <c r="G50" s="8"/>
      <c r="J50" s="49"/>
      <c r="K50" s="49"/>
      <c r="M50" s="37"/>
      <c r="N50" s="8"/>
      <c r="O50" s="2"/>
      <c r="P50" s="2"/>
      <c r="Q50" s="2"/>
    </row>
    <row r="51" spans="1:18" s="47" customFormat="1" ht="14.25" x14ac:dyDescent="0.15">
      <c r="B51" s="49" t="s">
        <v>39</v>
      </c>
      <c r="C51" s="49"/>
      <c r="D51" s="49"/>
      <c r="E51" s="52"/>
      <c r="F51" s="49"/>
      <c r="G51" s="8"/>
      <c r="J51" s="49"/>
      <c r="K51" s="49"/>
      <c r="M51" s="37"/>
      <c r="N51" s="8"/>
      <c r="O51" s="2"/>
      <c r="P51" s="2"/>
      <c r="Q51" s="2"/>
      <c r="R51" s="2"/>
    </row>
    <row r="52" spans="1:18" s="47" customFormat="1" ht="15" thickBot="1" x14ac:dyDescent="0.2">
      <c r="B52" s="50"/>
      <c r="C52" s="50"/>
      <c r="D52" s="50"/>
      <c r="E52" s="51"/>
      <c r="F52" s="50"/>
      <c r="G52" s="8"/>
      <c r="J52" s="49"/>
      <c r="K52" s="49"/>
      <c r="M52" s="37"/>
      <c r="N52" s="8"/>
      <c r="O52" s="2"/>
      <c r="P52" s="2"/>
      <c r="Q52" s="2"/>
      <c r="R52" s="2"/>
    </row>
    <row r="53" spans="1:18" s="2" customFormat="1" ht="17.25" customHeight="1" x14ac:dyDescent="0.15">
      <c r="A53" s="96" t="s">
        <v>40</v>
      </c>
      <c r="B53" s="98" t="s">
        <v>41</v>
      </c>
      <c r="C53" s="98"/>
      <c r="D53" s="98"/>
      <c r="E53" s="98"/>
      <c r="F53" s="98"/>
      <c r="G53" s="60">
        <v>107.79</v>
      </c>
      <c r="H53" s="10"/>
      <c r="J53" s="36"/>
      <c r="K53" s="36"/>
      <c r="M53" s="37"/>
      <c r="N53" s="8"/>
    </row>
    <row r="54" spans="1:18" s="2" customFormat="1" ht="8.25" customHeight="1" x14ac:dyDescent="0.15">
      <c r="A54" s="97"/>
      <c r="B54" s="99" t="s">
        <v>33</v>
      </c>
      <c r="C54" s="99"/>
      <c r="D54" s="99"/>
      <c r="E54" s="99"/>
      <c r="F54" s="99"/>
      <c r="G54" s="61" t="s">
        <v>42</v>
      </c>
      <c r="H54" s="11"/>
      <c r="J54" s="36"/>
      <c r="K54" s="36"/>
      <c r="M54" s="30"/>
      <c r="N54"/>
    </row>
    <row r="55" spans="1:18" s="2" customFormat="1" ht="14.25" x14ac:dyDescent="0.15">
      <c r="A55" s="97"/>
      <c r="B55" s="100" t="s">
        <v>53</v>
      </c>
      <c r="C55" s="100"/>
      <c r="D55" s="100"/>
      <c r="E55" s="100"/>
      <c r="F55" s="100"/>
      <c r="G55" s="62">
        <v>107.5</v>
      </c>
      <c r="H55" s="11"/>
      <c r="J55" s="36"/>
      <c r="K55" s="36"/>
      <c r="M55" s="36"/>
      <c r="O55" s="47"/>
      <c r="P55" s="47"/>
      <c r="Q55" s="47"/>
    </row>
    <row r="56" spans="1:18" s="2" customFormat="1" ht="9.75" customHeight="1" x14ac:dyDescent="0.15">
      <c r="A56" s="54"/>
      <c r="B56" s="55"/>
      <c r="C56" s="55"/>
      <c r="D56" s="55"/>
      <c r="E56" s="55"/>
      <c r="F56" s="55"/>
      <c r="G56" s="62"/>
      <c r="H56" s="11"/>
      <c r="J56" s="36"/>
      <c r="K56" s="36"/>
      <c r="M56" s="36"/>
      <c r="O56" s="47"/>
      <c r="P56" s="47"/>
      <c r="Q56" s="47"/>
    </row>
    <row r="57" spans="1:18" s="2" customFormat="1" ht="15" thickBot="1" x14ac:dyDescent="0.2">
      <c r="A57" s="7" t="s">
        <v>43</v>
      </c>
      <c r="B57" s="4"/>
      <c r="C57" s="5"/>
      <c r="D57" s="5"/>
      <c r="E57" s="5"/>
      <c r="F57" s="5"/>
      <c r="G57" s="63"/>
      <c r="H57" s="6"/>
      <c r="J57" s="36"/>
      <c r="K57" s="36"/>
      <c r="M57" s="36"/>
      <c r="O57" s="47"/>
      <c r="P57" s="47"/>
      <c r="Q57" s="47"/>
      <c r="R57" s="47"/>
    </row>
    <row r="58" spans="1:18" s="47" customFormat="1" ht="14.25" x14ac:dyDescent="0.15">
      <c r="A58" s="46" t="s">
        <v>37</v>
      </c>
      <c r="B58" s="47" t="s">
        <v>44</v>
      </c>
      <c r="E58" s="48"/>
      <c r="G58" s="8"/>
      <c r="J58" s="49"/>
      <c r="K58" s="49"/>
      <c r="M58" s="36"/>
      <c r="N58" s="2"/>
      <c r="O58" s="8"/>
      <c r="P58" s="8"/>
      <c r="Q58" s="8"/>
    </row>
    <row r="59" spans="1:18" s="47" customFormat="1" ht="14.25" x14ac:dyDescent="0.15">
      <c r="B59" s="49" t="s">
        <v>45</v>
      </c>
      <c r="C59" s="49"/>
      <c r="D59" s="49"/>
      <c r="E59" s="52"/>
      <c r="F59" s="49"/>
      <c r="G59" s="8"/>
      <c r="J59" s="49"/>
      <c r="K59" s="49"/>
      <c r="M59" s="36"/>
      <c r="N59" s="2"/>
      <c r="O59" s="8"/>
      <c r="P59" s="8"/>
      <c r="Q59" s="8"/>
      <c r="R59" s="8"/>
    </row>
    <row r="60" spans="1:18" s="47" customFormat="1" ht="15" thickBot="1" x14ac:dyDescent="0.2">
      <c r="B60" s="50"/>
      <c r="C60" s="50"/>
      <c r="D60" s="50"/>
      <c r="E60" s="51"/>
      <c r="F60" s="50"/>
      <c r="G60" s="8"/>
      <c r="J60" s="49"/>
      <c r="K60" s="49"/>
      <c r="M60" s="36"/>
      <c r="N60" s="2"/>
      <c r="O60" s="8"/>
      <c r="P60" s="8"/>
      <c r="Q60" s="8"/>
      <c r="R60" s="8"/>
    </row>
    <row r="61" spans="1:18" s="8" customFormat="1" ht="17.25" customHeight="1" x14ac:dyDescent="0.15">
      <c r="A61" s="82" t="s">
        <v>46</v>
      </c>
      <c r="B61" s="84" t="s">
        <v>47</v>
      </c>
      <c r="C61" s="84"/>
      <c r="D61" s="84"/>
      <c r="E61" s="84"/>
      <c r="F61" s="84"/>
      <c r="G61" s="64">
        <v>101.45</v>
      </c>
      <c r="H61" s="13"/>
      <c r="J61" s="37"/>
      <c r="K61" s="37"/>
      <c r="M61" s="30"/>
      <c r="N61"/>
    </row>
    <row r="62" spans="1:18" s="8" customFormat="1" ht="8.25" customHeight="1" x14ac:dyDescent="0.15">
      <c r="A62" s="83"/>
      <c r="B62" s="85" t="s">
        <v>33</v>
      </c>
      <c r="C62" s="85"/>
      <c r="D62" s="85"/>
      <c r="E62" s="85"/>
      <c r="F62" s="85"/>
      <c r="G62" s="14" t="s">
        <v>42</v>
      </c>
      <c r="H62" s="15"/>
      <c r="J62" s="37"/>
      <c r="K62" s="37"/>
      <c r="M62" s="36"/>
      <c r="N62" s="2"/>
    </row>
    <row r="63" spans="1:18" s="8" customFormat="1" ht="14.25" x14ac:dyDescent="0.15">
      <c r="A63" s="83"/>
      <c r="B63" s="86" t="s">
        <v>48</v>
      </c>
      <c r="C63" s="86"/>
      <c r="D63" s="86"/>
      <c r="E63" s="86"/>
      <c r="F63" s="86"/>
      <c r="G63" s="57">
        <v>111.35</v>
      </c>
      <c r="H63" s="16"/>
      <c r="J63" s="37"/>
      <c r="K63" s="37"/>
      <c r="M63" s="36"/>
      <c r="N63" s="2"/>
      <c r="O63" s="47"/>
      <c r="P63" s="47"/>
      <c r="Q63" s="47"/>
    </row>
    <row r="64" spans="1:18" s="8" customFormat="1" ht="9.75" customHeight="1" x14ac:dyDescent="0.15">
      <c r="A64" s="56"/>
      <c r="B64" s="57"/>
      <c r="C64" s="57"/>
      <c r="D64" s="57"/>
      <c r="E64" s="57"/>
      <c r="F64" s="57"/>
      <c r="G64" s="57"/>
      <c r="H64" s="16"/>
      <c r="J64" s="37"/>
      <c r="K64" s="37"/>
      <c r="M64" s="36"/>
      <c r="N64" s="2"/>
      <c r="O64" s="47"/>
      <c r="P64" s="47"/>
      <c r="Q64" s="47"/>
    </row>
    <row r="65" spans="1:18" s="8" customFormat="1" ht="14.25" thickBot="1" x14ac:dyDescent="0.2">
      <c r="A65" s="17" t="s">
        <v>49</v>
      </c>
      <c r="B65" s="18"/>
      <c r="C65" s="19"/>
      <c r="D65" s="19"/>
      <c r="E65" s="19"/>
      <c r="F65" s="19"/>
      <c r="G65" s="19"/>
      <c r="H65" s="20"/>
      <c r="J65" s="37"/>
      <c r="K65" s="37"/>
      <c r="M65" s="30"/>
      <c r="N65"/>
      <c r="O65" s="47"/>
      <c r="P65" s="47"/>
      <c r="Q65" s="47"/>
      <c r="R65" s="47"/>
    </row>
    <row r="66" spans="1:18" s="47" customFormat="1" ht="13.5" x14ac:dyDescent="0.15">
      <c r="A66" s="46" t="s">
        <v>37</v>
      </c>
      <c r="B66" s="47" t="s">
        <v>50</v>
      </c>
      <c r="E66" s="48"/>
      <c r="J66" s="49"/>
      <c r="K66" s="49"/>
      <c r="M66" s="37"/>
      <c r="N66" s="8"/>
      <c r="O66"/>
      <c r="P66"/>
      <c r="Q66"/>
    </row>
    <row r="67" spans="1:18" s="47" customFormat="1" ht="13.5" x14ac:dyDescent="0.15">
      <c r="B67" s="47" t="s">
        <v>51</v>
      </c>
      <c r="E67" s="48"/>
      <c r="J67" s="49"/>
      <c r="K67" s="49"/>
      <c r="M67" s="37"/>
      <c r="N67" s="8"/>
      <c r="O67"/>
      <c r="P67"/>
      <c r="Q67"/>
      <c r="R67"/>
    </row>
    <row r="68" spans="1:18" ht="17.25" customHeight="1" x14ac:dyDescent="0.15">
      <c r="M68" s="37"/>
      <c r="N68" s="8"/>
    </row>
    <row r="69" spans="1:18" ht="17.25" customHeight="1" x14ac:dyDescent="0.15">
      <c r="M69" s="37"/>
      <c r="N69" s="8"/>
    </row>
    <row r="70" spans="1:18" ht="17.25" customHeight="1" x14ac:dyDescent="0.15">
      <c r="M70" s="37"/>
      <c r="N70" s="8"/>
    </row>
    <row r="71" spans="1:18" ht="17.25" customHeight="1" x14ac:dyDescent="0.15">
      <c r="M71" s="37"/>
      <c r="N71" s="8"/>
    </row>
    <row r="72" spans="1:18" ht="17.25" customHeight="1" x14ac:dyDescent="0.15">
      <c r="M72" s="37"/>
      <c r="N72" s="8"/>
    </row>
  </sheetData>
  <mergeCells count="16">
    <mergeCell ref="A61:A63"/>
    <mergeCell ref="B61:F61"/>
    <mergeCell ref="B62:F62"/>
    <mergeCell ref="B63:F63"/>
    <mergeCell ref="A1:H1"/>
    <mergeCell ref="A2:H2"/>
    <mergeCell ref="A3:H3"/>
    <mergeCell ref="A45:A47"/>
    <mergeCell ref="B45:F45"/>
    <mergeCell ref="B46:F46"/>
    <mergeCell ref="B47:F47"/>
    <mergeCell ref="H4:H5"/>
    <mergeCell ref="A53:A55"/>
    <mergeCell ref="B53:F53"/>
    <mergeCell ref="B54:F54"/>
    <mergeCell ref="B55:F55"/>
  </mergeCells>
  <phoneticPr fontId="4" type="noConversion"/>
  <printOptions horizontalCentered="1"/>
  <pageMargins left="0" right="0" top="0.27559055118110237" bottom="0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1월</vt:lpstr>
      <vt:lpstr>'2019년 1월'!Print_Area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피경록</cp:lastModifiedBy>
  <cp:lastPrinted>2018-12-04T01:33:02Z</cp:lastPrinted>
  <dcterms:created xsi:type="dcterms:W3CDTF">2012-01-02T00:51:16Z</dcterms:created>
  <dcterms:modified xsi:type="dcterms:W3CDTF">2018-12-04T04:10:51Z</dcterms:modified>
</cp:coreProperties>
</file>